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<sst xmlns="http://schemas.openxmlformats.org/spreadsheetml/2006/main" count="103" uniqueCount="69">
  <si>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 xml:space="preserve">Наименование </t>
  </si>
  <si>
    <t>Ед. изм</t>
  </si>
  <si>
    <t>Кол-во</t>
  </si>
  <si>
    <t>Цена  (руб.)</t>
  </si>
  <si>
    <t>Сумма (руб.)</t>
  </si>
  <si>
    <t>Уборка мусора</t>
  </si>
  <si>
    <t>№п/п</t>
  </si>
  <si>
    <t>Стоимость материалов</t>
  </si>
  <si>
    <t>шт</t>
  </si>
  <si>
    <t>Слив трубы (наконечник)</t>
  </si>
  <si>
    <t>Лента гидроизоляционная для ковли</t>
  </si>
  <si>
    <t xml:space="preserve">Профиль стоячный (ПС-2) Knauf 0,6 мм 50х50х3000 мм </t>
  </si>
  <si>
    <t>Угол крепежный участок усиленный</t>
  </si>
  <si>
    <t>Клей-пена 750 мл</t>
  </si>
  <si>
    <t>Дюбель-гвоздь Standders PDG UK потайной 6х40 мм</t>
  </si>
  <si>
    <t>Пескобетон Holcim M300 40кг</t>
  </si>
  <si>
    <t>Валик в сборе натудальный мех 250 мм</t>
  </si>
  <si>
    <t>Кисть фленцевая Matix</t>
  </si>
  <si>
    <t>Саморез для металла с пресс-шайбой 4.2х16</t>
  </si>
  <si>
    <t>уп</t>
  </si>
  <si>
    <t>Клей-герметик битумный</t>
  </si>
  <si>
    <t>Транспортно-заготовительские расходы</t>
  </si>
  <si>
    <t>компл</t>
  </si>
  <si>
    <t>Подьем материала</t>
  </si>
  <si>
    <t>конт</t>
  </si>
  <si>
    <t>Транспортные и накладные расходы</t>
  </si>
  <si>
    <t xml:space="preserve">Накладные расходы </t>
  </si>
  <si>
    <t>%</t>
  </si>
  <si>
    <t>Пропан сжиженный газ</t>
  </si>
  <si>
    <t>рул</t>
  </si>
  <si>
    <t>Гидроизоляция крыши подъездного козырька</t>
  </si>
  <si>
    <t>Расходные материалы</t>
  </si>
  <si>
    <t>компл.</t>
  </si>
  <si>
    <t>Работы:</t>
  </si>
  <si>
    <t>м2</t>
  </si>
  <si>
    <t>мп</t>
  </si>
  <si>
    <t>Итого :</t>
  </si>
  <si>
    <t xml:space="preserve">ВСЕГО </t>
  </si>
  <si>
    <t xml:space="preserve">Генеральный директор </t>
  </si>
  <si>
    <t>А.А. Захаров</t>
  </si>
  <si>
    <t>ИНН 7724802971/КПП 772401001</t>
  </si>
  <si>
    <t>115230, г. Москва, Хлебозаводский пороезд, д. 7, стр. 9,</t>
  </si>
  <si>
    <t>Этаж 1, пом. VIII, комн. 12, офис 12</t>
  </si>
  <si>
    <t>ООО "ЭНЕРГОСНАБСТРОЙ"</t>
  </si>
  <si>
    <t>Кабель подогревающий</t>
  </si>
  <si>
    <t>Вывоз мусора + утилизация мусора</t>
  </si>
  <si>
    <t>Крепление водосточной трубы со шпилькой с покраской по палитре RAL 100 мм</t>
  </si>
  <si>
    <t>Труба водосточная 1 метр</t>
  </si>
  <si>
    <t>Воронка водосборная круглая</t>
  </si>
  <si>
    <t xml:space="preserve">Демонтаж рулонного покрытия подъездного козырька </t>
  </si>
  <si>
    <t xml:space="preserve">Монтаж гидроизоляции подъездного козырька </t>
  </si>
  <si>
    <t>Праймер битумный Технониколь 20 литров</t>
  </si>
  <si>
    <t xml:space="preserve">Заклёпка Matrix 4x8 мм </t>
  </si>
  <si>
    <t>Термоусадочная муфта</t>
  </si>
  <si>
    <t>Провод TDM Electric ПГВВП 3х1.5 100 м ГОСТ</t>
  </si>
  <si>
    <t>Монтаж примыкания воронке парапета к гидроизоляции</t>
  </si>
  <si>
    <t>Монтаж трубы водостока подъездного козырька</t>
  </si>
  <si>
    <t>Гидроизоляция слива (башни)</t>
  </si>
  <si>
    <t>Труба гофрированная Экопласт D16 мм 100 м ПНД</t>
  </si>
  <si>
    <t>Изолента IEK 19 мм</t>
  </si>
  <si>
    <t xml:space="preserve">Демонтаж парапетов </t>
  </si>
  <si>
    <t xml:space="preserve">Монтаж парапетов </t>
  </si>
  <si>
    <t>Огрунтовка битумным праймером (праймер битумный)</t>
  </si>
  <si>
    <t>Монтаж греющего кабеля в трубе с протяжкой и подключением</t>
  </si>
  <si>
    <t>Воронка кровельная  парапетная 110х245 мм</t>
  </si>
  <si>
    <t>Примыкания кровели из направляемых метериалов на парапет высотой не более 400мм</t>
  </si>
  <si>
    <t>Фасонное изделие (ПЭ-01-0,45) (RAL-9003 белая)</t>
  </si>
  <si>
    <t xml:space="preserve">Смета капитального ремонта кровли многоквартирного дома, расположенного 
по адресу: Московская обл., г.о. Солнечногорск, д. Голубое, КМЖЗ «Мелодия леса», д. 8
</t>
  </si>
  <si>
    <t>Приложение №___ к Протоколу ОСС МКД №___ от _________2022г.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</si>
</sst>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/>
    </xf>
    <xf numFmtId="4" fontId="44" fillId="0" borderId="0" xfId="0" applyNumberFormat="1" applyFont="1" applyAlignment="1">
      <alignment horizontal="center"/>
    </xf>
    <xf numFmtId="4" fontId="41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 horizontal="left" vertical="top" wrapText="1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6" fillId="0" borderId="0" xfId="0" applyFont="1" applyAlignment="1">
      <alignment horizont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4">
      <selection activeCell="A4" sqref="A4:F4"/>
    </sheetView>
  </sheetViews>
  <sheetFormatPr defaultColWidth="9.140625" defaultRowHeight="15"/>
  <cols>
    <col min="1" max="1" width="9.140625" style="13" customWidth="1"/>
    <col min="2" max="2" width="89.140625" style="12" customWidth="1"/>
    <col min="3" max="3" width="7.7109375" style="12" customWidth="1"/>
    <col min="4" max="4" width="9.140625" style="12" customWidth="1"/>
    <col min="5" max="5" width="17.57421875" style="19" customWidth="1"/>
    <col min="6" max="6" width="22.00390625" style="12" customWidth="1"/>
    <col min="7" max="16384" width="9.140625" style="12" customWidth="1"/>
  </cols>
  <sheetData>
    <row r="1" spans="1:6" ht="34.5" customHeight="1">
      <c r="A1" s="20"/>
      <c r="E1" s="36" t="s">
        <v>68</v>
      </c>
      <c r="F1" s="36"/>
    </row>
    <row r="2" spans="1:6" ht="68.25" customHeight="1">
      <c r="A2" s="21" t="s">
        <v>43</v>
      </c>
      <c r="B2" s="21"/>
      <c r="C2" s="21"/>
      <c r="D2" s="21"/>
      <c r="E2" s="21"/>
      <c r="F2" s="21"/>
    </row>
    <row r="3" spans="1:6" ht="25.5" customHeight="1">
      <c r="A3" s="24" t="s">
        <v>40</v>
      </c>
      <c r="B3" s="24"/>
      <c r="C3" s="24"/>
      <c r="D3" s="24"/>
      <c r="E3" s="24"/>
      <c r="F3" s="24"/>
    </row>
    <row r="4" spans="1:6" ht="15" customHeight="1">
      <c r="A4" s="22" t="s">
        <v>41</v>
      </c>
      <c r="B4" s="22"/>
      <c r="C4" s="22"/>
      <c r="D4" s="22"/>
      <c r="E4" s="22"/>
      <c r="F4" s="22"/>
    </row>
    <row r="5" spans="1:6" ht="28.5" customHeight="1" thickBot="1">
      <c r="A5" s="23" t="s">
        <v>42</v>
      </c>
      <c r="B5" s="23"/>
      <c r="C5" s="23"/>
      <c r="D5" s="23"/>
      <c r="E5" s="23"/>
      <c r="F5" s="23"/>
    </row>
    <row r="6" spans="2:6" ht="55.5" customHeight="1" thickTop="1">
      <c r="B6" s="13"/>
      <c r="C6" s="13"/>
      <c r="D6" s="13"/>
      <c r="E6" s="16"/>
      <c r="F6" s="13"/>
    </row>
    <row r="7" spans="1:6" ht="60.75" customHeight="1">
      <c r="A7" s="35" t="s">
        <v>67</v>
      </c>
      <c r="B7" s="25"/>
      <c r="C7" s="25"/>
      <c r="D7" s="25"/>
      <c r="E7" s="25"/>
      <c r="F7" s="25"/>
    </row>
    <row r="9" spans="1:6" ht="59.25" customHeight="1">
      <c r="A9" s="1" t="s">
        <v>6</v>
      </c>
      <c r="B9" s="1" t="s">
        <v>0</v>
      </c>
      <c r="C9" s="1" t="s">
        <v>1</v>
      </c>
      <c r="D9" s="1" t="s">
        <v>2</v>
      </c>
      <c r="E9" s="17" t="s">
        <v>3</v>
      </c>
      <c r="F9" s="1" t="s">
        <v>4</v>
      </c>
    </row>
    <row r="10" spans="1:11" ht="30.75" customHeight="1">
      <c r="A10" s="29" t="s">
        <v>7</v>
      </c>
      <c r="B10" s="30"/>
      <c r="C10" s="30"/>
      <c r="D10" s="30"/>
      <c r="E10" s="30"/>
      <c r="F10" s="31"/>
      <c r="G10" s="14"/>
      <c r="H10" s="14"/>
      <c r="I10" s="14"/>
      <c r="J10" s="14"/>
      <c r="K10" s="14"/>
    </row>
    <row r="11" spans="1:6" ht="15.75">
      <c r="A11" s="15">
        <v>1</v>
      </c>
      <c r="B11" s="2" t="s">
        <v>47</v>
      </c>
      <c r="C11" s="3" t="s">
        <v>8</v>
      </c>
      <c r="D11" s="3">
        <v>72</v>
      </c>
      <c r="E11" s="4">
        <v>650</v>
      </c>
      <c r="F11" s="4">
        <f aca="true" t="shared" si="0" ref="F11:F37">E11*D11</f>
        <v>46800</v>
      </c>
    </row>
    <row r="12" spans="1:6" ht="15.75">
      <c r="A12" s="15">
        <v>2</v>
      </c>
      <c r="B12" s="2" t="s">
        <v>48</v>
      </c>
      <c r="C12" s="3" t="s">
        <v>8</v>
      </c>
      <c r="D12" s="3">
        <v>18</v>
      </c>
      <c r="E12" s="4">
        <v>650</v>
      </c>
      <c r="F12" s="4">
        <f t="shared" si="0"/>
        <v>11700</v>
      </c>
    </row>
    <row r="13" spans="1:6" ht="15.75">
      <c r="A13" s="15">
        <v>3</v>
      </c>
      <c r="B13" s="2" t="s">
        <v>9</v>
      </c>
      <c r="C13" s="3" t="s">
        <v>8</v>
      </c>
      <c r="D13" s="3">
        <v>18</v>
      </c>
      <c r="E13" s="4">
        <v>320</v>
      </c>
      <c r="F13" s="4">
        <f aca="true" t="shared" si="1" ref="F13:F19">E13*D13</f>
        <v>5760</v>
      </c>
    </row>
    <row r="14" spans="1:6" ht="15.75">
      <c r="A14" s="15">
        <v>4</v>
      </c>
      <c r="B14" s="2" t="s">
        <v>46</v>
      </c>
      <c r="C14" s="3" t="s">
        <v>8</v>
      </c>
      <c r="D14" s="3">
        <v>72</v>
      </c>
      <c r="E14" s="4">
        <v>180</v>
      </c>
      <c r="F14" s="4">
        <f t="shared" si="1"/>
        <v>12960</v>
      </c>
    </row>
    <row r="15" spans="1:6" ht="15.75">
      <c r="A15" s="15">
        <v>5</v>
      </c>
      <c r="B15" s="2" t="s">
        <v>52</v>
      </c>
      <c r="C15" s="3" t="s">
        <v>19</v>
      </c>
      <c r="D15" s="3">
        <v>10</v>
      </c>
      <c r="E15" s="4">
        <v>120</v>
      </c>
      <c r="F15" s="4">
        <f t="shared" si="1"/>
        <v>1200</v>
      </c>
    </row>
    <row r="16" spans="1:6" ht="15.75">
      <c r="A16" s="15">
        <v>6</v>
      </c>
      <c r="B16" s="2" t="s">
        <v>53</v>
      </c>
      <c r="C16" s="3" t="s">
        <v>8</v>
      </c>
      <c r="D16" s="3">
        <v>18</v>
      </c>
      <c r="E16" s="4">
        <v>320</v>
      </c>
      <c r="F16" s="4">
        <f t="shared" si="1"/>
        <v>5760</v>
      </c>
    </row>
    <row r="17" spans="1:6" ht="15.75">
      <c r="A17" s="15">
        <v>7</v>
      </c>
      <c r="B17" s="2" t="s">
        <v>54</v>
      </c>
      <c r="C17" s="3" t="s">
        <v>8</v>
      </c>
      <c r="D17" s="3">
        <v>4</v>
      </c>
      <c r="E17" s="4">
        <v>5800</v>
      </c>
      <c r="F17" s="4">
        <f t="shared" si="1"/>
        <v>23200</v>
      </c>
    </row>
    <row r="18" spans="1:6" ht="15.75">
      <c r="A18" s="15">
        <v>8</v>
      </c>
      <c r="B18" s="2" t="s">
        <v>64</v>
      </c>
      <c r="C18" s="3" t="s">
        <v>8</v>
      </c>
      <c r="D18" s="3">
        <v>36</v>
      </c>
      <c r="E18" s="4">
        <v>2700</v>
      </c>
      <c r="F18" s="4">
        <f t="shared" si="1"/>
        <v>97200</v>
      </c>
    </row>
    <row r="19" spans="1:6" ht="15.75">
      <c r="A19" s="15">
        <v>9</v>
      </c>
      <c r="B19" s="2" t="s">
        <v>58</v>
      </c>
      <c r="C19" s="3" t="s">
        <v>8</v>
      </c>
      <c r="D19" s="3">
        <v>4</v>
      </c>
      <c r="E19" s="4">
        <v>1500</v>
      </c>
      <c r="F19" s="4">
        <f t="shared" si="1"/>
        <v>6000</v>
      </c>
    </row>
    <row r="20" spans="1:6" ht="15.75">
      <c r="A20" s="15">
        <v>10</v>
      </c>
      <c r="B20" s="2" t="s">
        <v>59</v>
      </c>
      <c r="C20" s="3" t="s">
        <v>8</v>
      </c>
      <c r="D20" s="3">
        <v>10</v>
      </c>
      <c r="E20" s="4">
        <v>120</v>
      </c>
      <c r="F20" s="4">
        <f t="shared" si="0"/>
        <v>1200</v>
      </c>
    </row>
    <row r="21" spans="1:6" ht="15.75">
      <c r="A21" s="15">
        <v>11</v>
      </c>
      <c r="B21" s="2" t="s">
        <v>10</v>
      </c>
      <c r="C21" s="3" t="s">
        <v>8</v>
      </c>
      <c r="D21" s="3">
        <v>18</v>
      </c>
      <c r="E21" s="4">
        <v>2900</v>
      </c>
      <c r="F21" s="4">
        <f t="shared" si="0"/>
        <v>52200</v>
      </c>
    </row>
    <row r="22" spans="1:6" ht="15.75">
      <c r="A22" s="15">
        <v>12</v>
      </c>
      <c r="B22" s="2" t="s">
        <v>11</v>
      </c>
      <c r="C22" s="3" t="s">
        <v>8</v>
      </c>
      <c r="D22" s="3">
        <v>15</v>
      </c>
      <c r="E22" s="4">
        <v>550</v>
      </c>
      <c r="F22" s="4">
        <f t="shared" si="0"/>
        <v>8250</v>
      </c>
    </row>
    <row r="23" spans="1:6" ht="15.75">
      <c r="A23" s="15">
        <v>13</v>
      </c>
      <c r="B23" s="2" t="s">
        <v>12</v>
      </c>
      <c r="C23" s="3" t="s">
        <v>8</v>
      </c>
      <c r="D23" s="3">
        <v>100</v>
      </c>
      <c r="E23" s="4">
        <v>70</v>
      </c>
      <c r="F23" s="4">
        <f t="shared" si="0"/>
        <v>7000</v>
      </c>
    </row>
    <row r="24" spans="1:6" ht="15.75">
      <c r="A24" s="15">
        <v>14</v>
      </c>
      <c r="B24" s="2" t="s">
        <v>13</v>
      </c>
      <c r="C24" s="3" t="s">
        <v>8</v>
      </c>
      <c r="D24" s="3">
        <v>10</v>
      </c>
      <c r="E24" s="4">
        <v>900</v>
      </c>
      <c r="F24" s="4">
        <f t="shared" si="0"/>
        <v>9000</v>
      </c>
    </row>
    <row r="25" spans="1:6" ht="15.75">
      <c r="A25" s="15">
        <v>15</v>
      </c>
      <c r="B25" s="2" t="s">
        <v>14</v>
      </c>
      <c r="C25" s="3" t="s">
        <v>8</v>
      </c>
      <c r="D25" s="3">
        <v>20</v>
      </c>
      <c r="E25" s="4">
        <v>450</v>
      </c>
      <c r="F25" s="4">
        <f t="shared" si="0"/>
        <v>9000</v>
      </c>
    </row>
    <row r="26" spans="1:6" ht="15.75">
      <c r="A26" s="15">
        <v>16</v>
      </c>
      <c r="B26" s="2" t="s">
        <v>51</v>
      </c>
      <c r="C26" s="3" t="s">
        <v>8</v>
      </c>
      <c r="D26" s="3">
        <v>28</v>
      </c>
      <c r="E26" s="4">
        <v>3800</v>
      </c>
      <c r="F26" s="4">
        <f t="shared" si="0"/>
        <v>106400</v>
      </c>
    </row>
    <row r="27" spans="1:6" ht="15.75">
      <c r="A27" s="15">
        <v>17</v>
      </c>
      <c r="B27" s="2" t="s">
        <v>15</v>
      </c>
      <c r="C27" s="3" t="s">
        <v>8</v>
      </c>
      <c r="D27" s="3">
        <v>45</v>
      </c>
      <c r="E27" s="4">
        <v>350</v>
      </c>
      <c r="F27" s="4">
        <f t="shared" si="0"/>
        <v>15750</v>
      </c>
    </row>
    <row r="28" spans="1:6" ht="15.75">
      <c r="A28" s="15">
        <v>18</v>
      </c>
      <c r="B28" s="2" t="s">
        <v>16</v>
      </c>
      <c r="C28" s="3" t="s">
        <v>8</v>
      </c>
      <c r="D28" s="3">
        <v>20</v>
      </c>
      <c r="E28" s="4">
        <v>200</v>
      </c>
      <c r="F28" s="4">
        <f t="shared" si="0"/>
        <v>4000</v>
      </c>
    </row>
    <row r="29" spans="1:6" ht="15.75">
      <c r="A29" s="15">
        <v>19</v>
      </c>
      <c r="B29" s="2" t="s">
        <v>17</v>
      </c>
      <c r="C29" s="3" t="s">
        <v>8</v>
      </c>
      <c r="D29" s="3">
        <v>27</v>
      </c>
      <c r="E29" s="4">
        <v>250</v>
      </c>
      <c r="F29" s="4">
        <f t="shared" si="0"/>
        <v>6750</v>
      </c>
    </row>
    <row r="30" spans="1:6" ht="15.75">
      <c r="A30" s="15">
        <v>20</v>
      </c>
      <c r="B30" s="2" t="s">
        <v>66</v>
      </c>
      <c r="C30" s="3" t="s">
        <v>35</v>
      </c>
      <c r="D30" s="3">
        <v>110</v>
      </c>
      <c r="E30" s="4">
        <v>1500</v>
      </c>
      <c r="F30" s="4">
        <f t="shared" si="0"/>
        <v>165000</v>
      </c>
    </row>
    <row r="31" spans="1:6" ht="15.75">
      <c r="A31" s="15">
        <v>21</v>
      </c>
      <c r="B31" s="2" t="s">
        <v>18</v>
      </c>
      <c r="C31" s="3" t="s">
        <v>19</v>
      </c>
      <c r="D31" s="3">
        <v>3</v>
      </c>
      <c r="E31" s="4">
        <v>2000</v>
      </c>
      <c r="F31" s="4">
        <f t="shared" si="0"/>
        <v>6000</v>
      </c>
    </row>
    <row r="32" spans="1:6" ht="15.75">
      <c r="A32" s="15">
        <v>22</v>
      </c>
      <c r="B32" s="2" t="s">
        <v>20</v>
      </c>
      <c r="C32" s="3" t="s">
        <v>8</v>
      </c>
      <c r="D32" s="3">
        <v>30</v>
      </c>
      <c r="E32" s="4">
        <v>550</v>
      </c>
      <c r="F32" s="4">
        <f t="shared" si="0"/>
        <v>16500</v>
      </c>
    </row>
    <row r="33" spans="1:6" ht="15.75">
      <c r="A33" s="15">
        <v>23</v>
      </c>
      <c r="B33" s="2" t="s">
        <v>28</v>
      </c>
      <c r="C33" s="3" t="s">
        <v>8</v>
      </c>
      <c r="D33" s="3">
        <v>27</v>
      </c>
      <c r="E33" s="4">
        <v>1500</v>
      </c>
      <c r="F33" s="4">
        <f t="shared" si="0"/>
        <v>40500</v>
      </c>
    </row>
    <row r="34" spans="1:6" ht="15.75">
      <c r="A34" s="15">
        <v>24</v>
      </c>
      <c r="B34" s="2" t="s">
        <v>57</v>
      </c>
      <c r="C34" s="3" t="s">
        <v>29</v>
      </c>
      <c r="D34" s="3">
        <v>5</v>
      </c>
      <c r="E34" s="4">
        <v>1200</v>
      </c>
      <c r="F34" s="4">
        <f t="shared" si="0"/>
        <v>6000</v>
      </c>
    </row>
    <row r="35" spans="1:6" ht="15.75">
      <c r="A35" s="15">
        <v>25</v>
      </c>
      <c r="B35" s="2" t="s">
        <v>30</v>
      </c>
      <c r="C35" s="3" t="s">
        <v>29</v>
      </c>
      <c r="D35" s="3">
        <v>72</v>
      </c>
      <c r="E35" s="4">
        <v>1200</v>
      </c>
      <c r="F35" s="4">
        <f t="shared" si="0"/>
        <v>86400</v>
      </c>
    </row>
    <row r="36" spans="1:6" ht="15.75">
      <c r="A36" s="15">
        <v>26</v>
      </c>
      <c r="B36" s="2" t="s">
        <v>31</v>
      </c>
      <c r="C36" s="3" t="s">
        <v>32</v>
      </c>
      <c r="D36" s="3">
        <v>9</v>
      </c>
      <c r="E36" s="4">
        <v>3500</v>
      </c>
      <c r="F36" s="4">
        <f>E36*D36</f>
        <v>31500</v>
      </c>
    </row>
    <row r="37" spans="1:6" ht="15.75">
      <c r="A37" s="15">
        <v>27</v>
      </c>
      <c r="B37" s="2" t="s">
        <v>44</v>
      </c>
      <c r="C37" s="3" t="s">
        <v>35</v>
      </c>
      <c r="D37" s="3">
        <v>30</v>
      </c>
      <c r="E37" s="4">
        <v>450</v>
      </c>
      <c r="F37" s="4">
        <f t="shared" si="0"/>
        <v>13500</v>
      </c>
    </row>
    <row r="38" spans="1:6" ht="15.75">
      <c r="A38" s="15"/>
      <c r="B38" s="32" t="s">
        <v>36</v>
      </c>
      <c r="C38" s="33"/>
      <c r="D38" s="33"/>
      <c r="E38" s="34"/>
      <c r="F38" s="5">
        <f>SUM(F11:F37)</f>
        <v>795530</v>
      </c>
    </row>
    <row r="39" spans="1:6" ht="15.75">
      <c r="A39" s="29" t="s">
        <v>33</v>
      </c>
      <c r="B39" s="30"/>
      <c r="C39" s="30"/>
      <c r="D39" s="30"/>
      <c r="E39" s="30"/>
      <c r="F39" s="31"/>
    </row>
    <row r="40" spans="1:6" ht="15" customHeight="1">
      <c r="A40" s="15">
        <v>28</v>
      </c>
      <c r="B40" s="6" t="s">
        <v>49</v>
      </c>
      <c r="C40" s="3" t="s">
        <v>34</v>
      </c>
      <c r="D40" s="7">
        <v>630</v>
      </c>
      <c r="E40" s="8">
        <v>500</v>
      </c>
      <c r="F40" s="8">
        <f aca="true" t="shared" si="2" ref="F40:F48">SUM(E40*D40)</f>
        <v>315000</v>
      </c>
    </row>
    <row r="41" spans="1:6" ht="15.75" customHeight="1">
      <c r="A41" s="15">
        <v>29</v>
      </c>
      <c r="B41" s="6" t="s">
        <v>55</v>
      </c>
      <c r="C41" s="3" t="s">
        <v>8</v>
      </c>
      <c r="D41" s="7">
        <v>36</v>
      </c>
      <c r="E41" s="8">
        <v>3200</v>
      </c>
      <c r="F41" s="8">
        <f>SUM(E41*D41)</f>
        <v>115200</v>
      </c>
    </row>
    <row r="42" spans="1:6" ht="15.75" customHeight="1">
      <c r="A42" s="15">
        <v>30</v>
      </c>
      <c r="B42" s="6" t="s">
        <v>56</v>
      </c>
      <c r="C42" s="3" t="s">
        <v>35</v>
      </c>
      <c r="D42" s="7">
        <v>72</v>
      </c>
      <c r="E42" s="8">
        <v>800</v>
      </c>
      <c r="F42" s="8">
        <f>SUM(E42*D42)</f>
        <v>57600</v>
      </c>
    </row>
    <row r="43" spans="1:6" ht="15.75" customHeight="1">
      <c r="A43" s="15">
        <v>31</v>
      </c>
      <c r="B43" s="6" t="s">
        <v>65</v>
      </c>
      <c r="C43" s="3" t="s">
        <v>35</v>
      </c>
      <c r="D43" s="7">
        <v>190</v>
      </c>
      <c r="E43" s="8">
        <v>550</v>
      </c>
      <c r="F43" s="8">
        <f>SUM(E43*D43)</f>
        <v>104500</v>
      </c>
    </row>
    <row r="44" spans="1:6" ht="15.75" customHeight="1">
      <c r="A44" s="15">
        <v>32</v>
      </c>
      <c r="B44" s="6" t="s">
        <v>62</v>
      </c>
      <c r="C44" s="3" t="s">
        <v>34</v>
      </c>
      <c r="D44" s="7">
        <v>776</v>
      </c>
      <c r="E44" s="8">
        <v>150</v>
      </c>
      <c r="F44" s="8">
        <f>SUM(E44*D44)</f>
        <v>116400</v>
      </c>
    </row>
    <row r="45" spans="1:6" ht="15.75">
      <c r="A45" s="15">
        <v>33</v>
      </c>
      <c r="B45" s="6" t="s">
        <v>60</v>
      </c>
      <c r="C45" s="3" t="s">
        <v>35</v>
      </c>
      <c r="D45" s="7">
        <v>266</v>
      </c>
      <c r="E45" s="8">
        <v>500</v>
      </c>
      <c r="F45" s="8">
        <f t="shared" si="2"/>
        <v>133000</v>
      </c>
    </row>
    <row r="46" spans="1:6" ht="15" customHeight="1">
      <c r="A46" s="15">
        <v>34</v>
      </c>
      <c r="B46" s="6" t="s">
        <v>50</v>
      </c>
      <c r="C46" s="3" t="s">
        <v>34</v>
      </c>
      <c r="D46" s="7">
        <v>630</v>
      </c>
      <c r="E46" s="8">
        <v>700</v>
      </c>
      <c r="F46" s="8">
        <f t="shared" si="2"/>
        <v>441000</v>
      </c>
    </row>
    <row r="47" spans="1:6" ht="14.25" customHeight="1">
      <c r="A47" s="15">
        <v>35</v>
      </c>
      <c r="B47" s="6" t="s">
        <v>61</v>
      </c>
      <c r="C47" s="3" t="s">
        <v>35</v>
      </c>
      <c r="D47" s="7">
        <v>280</v>
      </c>
      <c r="E47" s="8">
        <v>900</v>
      </c>
      <c r="F47" s="8">
        <f t="shared" si="2"/>
        <v>252000</v>
      </c>
    </row>
    <row r="48" spans="1:6" ht="15.75" customHeight="1">
      <c r="A48" s="15">
        <v>36</v>
      </c>
      <c r="B48" s="6" t="s">
        <v>63</v>
      </c>
      <c r="C48" s="3" t="s">
        <v>35</v>
      </c>
      <c r="D48" s="7">
        <v>500</v>
      </c>
      <c r="E48" s="8">
        <v>500</v>
      </c>
      <c r="F48" s="8">
        <f t="shared" si="2"/>
        <v>250000</v>
      </c>
    </row>
    <row r="49" spans="1:6" ht="15.75">
      <c r="A49" s="15"/>
      <c r="B49" s="32" t="s">
        <v>36</v>
      </c>
      <c r="C49" s="33"/>
      <c r="D49" s="33"/>
      <c r="E49" s="34"/>
      <c r="F49" s="9">
        <f>SUM(F40:F48)</f>
        <v>1784700</v>
      </c>
    </row>
    <row r="50" spans="1:6" ht="15.75">
      <c r="A50" s="29" t="s">
        <v>25</v>
      </c>
      <c r="B50" s="30"/>
      <c r="C50" s="30"/>
      <c r="D50" s="30"/>
      <c r="E50" s="30"/>
      <c r="F50" s="31"/>
    </row>
    <row r="51" spans="1:6" ht="15.75">
      <c r="A51" s="15">
        <v>37</v>
      </c>
      <c r="B51" s="6" t="s">
        <v>26</v>
      </c>
      <c r="C51" s="7" t="s">
        <v>27</v>
      </c>
      <c r="D51" s="7">
        <v>3</v>
      </c>
      <c r="E51" s="8">
        <f>F49/100</f>
        <v>17847</v>
      </c>
      <c r="F51" s="8">
        <f>SUM(E51*D51)</f>
        <v>53541</v>
      </c>
    </row>
    <row r="52" spans="1:6" ht="15.75">
      <c r="A52" s="15">
        <v>38</v>
      </c>
      <c r="B52" s="6" t="s">
        <v>21</v>
      </c>
      <c r="C52" s="7" t="s">
        <v>22</v>
      </c>
      <c r="D52" s="7">
        <v>1</v>
      </c>
      <c r="E52" s="8">
        <v>20000</v>
      </c>
      <c r="F52" s="8">
        <f>SUM(E52*D52)</f>
        <v>20000</v>
      </c>
    </row>
    <row r="53" spans="1:6" ht="15.75">
      <c r="A53" s="15">
        <v>39</v>
      </c>
      <c r="B53" s="10" t="s">
        <v>23</v>
      </c>
      <c r="C53" s="7" t="s">
        <v>22</v>
      </c>
      <c r="D53" s="7">
        <v>9</v>
      </c>
      <c r="E53" s="8">
        <v>5000</v>
      </c>
      <c r="F53" s="8">
        <f>SUM(E53*D53)</f>
        <v>45000</v>
      </c>
    </row>
    <row r="54" spans="1:6" ht="15.75">
      <c r="A54" s="15">
        <v>40</v>
      </c>
      <c r="B54" s="6" t="s">
        <v>5</v>
      </c>
      <c r="C54" s="7" t="s">
        <v>22</v>
      </c>
      <c r="D54" s="7">
        <v>9</v>
      </c>
      <c r="E54" s="8">
        <v>5000</v>
      </c>
      <c r="F54" s="8">
        <f>SUM(E54*D54)</f>
        <v>45000</v>
      </c>
    </row>
    <row r="55" spans="1:6" ht="15.75">
      <c r="A55" s="15">
        <v>41</v>
      </c>
      <c r="B55" s="6" t="s">
        <v>45</v>
      </c>
      <c r="C55" s="7" t="s">
        <v>24</v>
      </c>
      <c r="D55" s="7">
        <v>4</v>
      </c>
      <c r="E55" s="8">
        <v>18000</v>
      </c>
      <c r="F55" s="8">
        <f>SUM(E55*D55)</f>
        <v>72000</v>
      </c>
    </row>
    <row r="56" spans="1:6" ht="15.75">
      <c r="A56" s="15"/>
      <c r="B56" s="32" t="s">
        <v>36</v>
      </c>
      <c r="C56" s="33"/>
      <c r="D56" s="33"/>
      <c r="E56" s="34"/>
      <c r="F56" s="11">
        <f>SUM(F51:F55)</f>
        <v>235541</v>
      </c>
    </row>
    <row r="57" spans="1:6" ht="15.75">
      <c r="A57" s="15"/>
      <c r="B57" s="26" t="s">
        <v>37</v>
      </c>
      <c r="C57" s="27"/>
      <c r="D57" s="27"/>
      <c r="E57" s="28"/>
      <c r="F57" s="5">
        <f>F56+F49+F38</f>
        <v>2815771</v>
      </c>
    </row>
    <row r="59" spans="2:6" ht="15">
      <c r="B59" s="14"/>
      <c r="C59" s="14"/>
      <c r="D59" s="14"/>
      <c r="E59" s="18"/>
      <c r="F59" s="14"/>
    </row>
    <row r="63" spans="2:6" ht="15">
      <c r="B63" s="12" t="s">
        <v>38</v>
      </c>
      <c r="F63" s="12" t="s">
        <v>39</v>
      </c>
    </row>
  </sheetData>
  <sheetProtection/>
  <mergeCells count="13">
    <mergeCell ref="E1:F1"/>
    <mergeCell ref="B57:E57"/>
    <mergeCell ref="A10:F10"/>
    <mergeCell ref="A39:F39"/>
    <mergeCell ref="A50:F50"/>
    <mergeCell ref="B49:E49"/>
    <mergeCell ref="B56:E56"/>
    <mergeCell ref="B38:E38"/>
    <mergeCell ref="A2:F2"/>
    <mergeCell ref="A4:F4"/>
    <mergeCell ref="A5:F5"/>
    <mergeCell ref="A3:F3"/>
    <mergeCell ref="A7:F7"/>
  </mergeCells>
  <printOptions/>
  <pageMargins left="0.3937007874015748" right="0.3937007874015748" top="0.3937007874015748" bottom="0.7874015748031497" header="0.31496062992125984" footer="0.31496062992125984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Сергей Александрович</dc:creator>
  <cp:keywords/>
  <dc:description/>
  <cp:lastModifiedBy>Андрей</cp:lastModifiedBy>
  <cp:lastPrinted>2021-02-25T12:35:27Z</cp:lastPrinted>
  <dcterms:created xsi:type="dcterms:W3CDTF">2020-12-22T08:07:27Z</dcterms:created>
  <dcterms:modified xsi:type="dcterms:W3CDTF">2022-08-05T12:45:08Z</dcterms:modified>
  <cp:category/>
  <cp:version/>
  <cp:contentType/>
  <cp:contentStatus/>
</cp:coreProperties>
</file>